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egorova\Documents\ЕГОРОВА С А\КОНКУРСЫ и ЗАКУПКИ\КОНКУРСЫ И ЗАКУПКИ 2021\АУКЦИОН для МСП ОРГТЕХНИКА Лот 0011 ПРО ДЭК 2021\"/>
    </mc:Choice>
  </mc:AlternateContent>
  <bookViews>
    <workbookView xWindow="0" yWindow="0" windowWidth="24000" windowHeight="9000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O12" i="1" s="1"/>
  <c r="K12" i="1"/>
  <c r="I12" i="1"/>
  <c r="H12" i="1"/>
  <c r="D12" i="1"/>
  <c r="L12" i="1" s="1"/>
  <c r="F12" i="1" l="1"/>
  <c r="G12" i="1"/>
  <c r="D11" i="1" l="1"/>
  <c r="G11" i="1" l="1"/>
  <c r="H11" i="1" l="1"/>
  <c r="L11" i="1"/>
  <c r="N11" i="1"/>
  <c r="O11" i="1" s="1"/>
  <c r="K11" i="1"/>
  <c r="I11" i="1"/>
  <c r="F11" i="1"/>
  <c r="O13" i="1" l="1"/>
  <c r="F13" i="1"/>
  <c r="E6" i="1" s="1"/>
  <c r="O14" i="1" l="1"/>
  <c r="O15" i="1" s="1"/>
  <c r="F14" i="1"/>
  <c r="F15" i="1" s="1"/>
</calcChain>
</file>

<file path=xl/sharedStrings.xml><?xml version="1.0" encoding="utf-8"?>
<sst xmlns="http://schemas.openxmlformats.org/spreadsheetml/2006/main" count="30" uniqueCount="22">
  <si>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</si>
  <si>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</si>
  <si>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</si>
  <si>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</si>
  <si>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</si>
  <si>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</si>
  <si>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</si>
  <si>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</si>
  <si>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</si>
  <si>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</si>
  <si>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</si>
  <si>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t xml:space="preserve">Структура НМЦ </t>
  </si>
  <si>
    <t>шт.</t>
  </si>
  <si>
    <t>Предлагаемая цена одной единицы продукции
(руб. без НДС)</t>
  </si>
  <si>
    <t>Итоговая стоимость позиции
(руб. без НДС)</t>
  </si>
  <si>
    <t>Кроме того, НДС, руб.</t>
  </si>
  <si>
    <t>Компьютер персональный Intel Core i5</t>
  </si>
  <si>
    <t xml:space="preserve">Приложение к Документации о закупке – Структура НМЦ </t>
  </si>
  <si>
    <t>ЛОТ 11-ПРО ДЭК-2021-ЧЭСК "Приобретение оргтехники"</t>
  </si>
  <si>
    <t xml:space="preserve">Многофункциональное устройство </t>
  </si>
  <si>
    <r>
      <t>Начальная (максимальная) цена Договора / цена лота:</t>
    </r>
    <r>
      <rPr>
        <sz val="14"/>
        <color rgb="FF002060"/>
        <rFont val="Calibri"/>
        <family val="2"/>
        <charset val="204"/>
        <scheme val="minor"/>
      </rPr>
      <t xml:space="preserve"> </t>
    </r>
  </si>
  <si>
    <r>
      <t xml:space="preserve">Страна происхождения товара
</t>
    </r>
    <r>
      <rPr>
        <i/>
        <sz val="14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</si>
</sst>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b/>
      <sz val="14"/>
      <color rgb="FF002060"/>
      <name val="Calibri"/>
      <family val="2"/>
      <charset val="204"/>
      <scheme val="minor"/>
    </font>
    <font>
      <sz val="14"/>
      <color rgb="FF00206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164" fontId="3" fillId="0" borderId="0" xfId="0" applyNumberFormat="1" applyFont="1"/>
    <xf numFmtId="0" fontId="9" fillId="0" borderId="0" xfId="0" applyFont="1"/>
    <xf numFmtId="0" fontId="11" fillId="4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11" fillId="2" borderId="13" xfId="0" applyNumberFormat="1" applyFont="1" applyFill="1" applyBorder="1" applyAlignment="1" applyProtection="1">
      <alignment horizontal="left" vertical="center" wrapText="1"/>
      <protection locked="0"/>
    </xf>
    <xf numFmtId="4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2" borderId="7" xfId="0" applyNumberFormat="1" applyFont="1" applyFill="1" applyBorder="1" applyAlignment="1" applyProtection="1">
      <alignment horizontal="right" vertical="center" wrapText="1"/>
      <protection locked="0"/>
    </xf>
    <xf numFmtId="3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1" fillId="5" borderId="8" xfId="0" applyNumberFormat="1" applyFont="1" applyFill="1" applyBorder="1" applyAlignment="1" applyProtection="1">
      <alignment horizontal="right" vertical="center" wrapText="1"/>
    </xf>
    <xf numFmtId="1" fontId="9" fillId="0" borderId="0" xfId="0" applyNumberFormat="1" applyFont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49" fontId="3" fillId="5" borderId="13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 applyProtection="1">
      <alignment horizontal="left" vertical="center" wrapText="1"/>
      <protection locked="0"/>
    </xf>
    <xf numFmtId="3" fontId="3" fillId="5" borderId="7" xfId="0" applyNumberFormat="1" applyFont="1" applyFill="1" applyBorder="1" applyAlignment="1">
      <alignment horizontal="center" vertical="center" wrapText="1"/>
    </xf>
    <xf numFmtId="4" fontId="3" fillId="5" borderId="7" xfId="0" applyNumberFormat="1" applyFont="1" applyFill="1" applyBorder="1" applyAlignment="1">
      <alignment horizontal="right" vertical="center" wrapText="1"/>
    </xf>
    <xf numFmtId="4" fontId="3" fillId="5" borderId="8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2" fillId="4" borderId="15" xfId="0" applyNumberFormat="1" applyFont="1" applyFill="1" applyBorder="1" applyAlignment="1">
      <alignment horizontal="right" vertical="center" wrapText="1"/>
    </xf>
    <xf numFmtId="9" fontId="11" fillId="2" borderId="24" xfId="0" applyNumberFormat="1" applyFont="1" applyFill="1" applyBorder="1" applyAlignment="1" applyProtection="1">
      <alignment horizontal="center" vertical="top" wrapText="1"/>
    </xf>
    <xf numFmtId="4" fontId="3" fillId="4" borderId="23" xfId="0" applyNumberFormat="1" applyFont="1" applyFill="1" applyBorder="1" applyAlignment="1">
      <alignment horizontal="right" vertical="top" wrapText="1"/>
    </xf>
    <xf numFmtId="4" fontId="3" fillId="4" borderId="22" xfId="0" applyNumberFormat="1" applyFont="1" applyFill="1" applyBorder="1" applyAlignment="1">
      <alignment horizontal="right" vertical="top" wrapText="1"/>
    </xf>
    <xf numFmtId="4" fontId="14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center"/>
    </xf>
    <xf numFmtId="3" fontId="10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" fontId="10" fillId="4" borderId="9" xfId="0" applyNumberFormat="1" applyFont="1" applyFill="1" applyBorder="1" applyAlignment="1" applyProtection="1">
      <alignment horizontal="right" vertical="center" wrapText="1"/>
    </xf>
    <xf numFmtId="4" fontId="10" fillId="4" borderId="10" xfId="0" applyNumberFormat="1" applyFont="1" applyFill="1" applyBorder="1" applyAlignment="1" applyProtection="1">
      <alignment horizontal="right" vertical="center" wrapText="1"/>
    </xf>
    <xf numFmtId="4" fontId="10" fillId="4" borderId="11" xfId="0" applyNumberFormat="1" applyFont="1" applyFill="1" applyBorder="1" applyAlignment="1" applyProtection="1">
      <alignment horizontal="right" vertical="center" wrapText="1"/>
    </xf>
    <xf numFmtId="4" fontId="11" fillId="4" borderId="20" xfId="0" applyNumberFormat="1" applyFont="1" applyFill="1" applyBorder="1" applyAlignment="1" applyProtection="1">
      <alignment horizontal="right" vertical="top" wrapText="1"/>
    </xf>
    <xf numFmtId="4" fontId="11" fillId="4" borderId="21" xfId="0" applyNumberFormat="1" applyFont="1" applyFill="1" applyBorder="1" applyAlignment="1" applyProtection="1">
      <alignment horizontal="right" vertical="top" wrapText="1"/>
    </xf>
    <xf numFmtId="4" fontId="11" fillId="4" borderId="14" xfId="0" applyNumberFormat="1" applyFont="1" applyFill="1" applyBorder="1" applyAlignment="1" applyProtection="1">
      <alignment horizontal="right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1" fillId="4" borderId="19" xfId="0" applyNumberFormat="1" applyFont="1" applyFill="1" applyBorder="1" applyAlignment="1" applyProtection="1">
      <alignment horizontal="right" vertical="top" wrapText="1"/>
    </xf>
    <xf numFmtId="4" fontId="11" fillId="4" borderId="18" xfId="0" applyNumberFormat="1" applyFont="1" applyFill="1" applyBorder="1" applyAlignment="1" applyProtection="1">
      <alignment horizontal="right" vertical="top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zoomScaleNormal="100" workbookViewId="0">
      <selection activeCell="E6" sqref="E6"/>
    </sheetView>
  </sheetViews>
  <sheetFormatPr defaultRowHeight="15" x14ac:dyDescent="0.25"/>
  <cols>
    <col min="1" max="1" width="6.140625" customWidth="1"/>
    <col min="2" max="2" width="55.7109375" customWidth="1"/>
    <col min="3" max="3" width="7.140625" customWidth="1"/>
    <col min="4" max="4" width="16.85546875" customWidth="1"/>
    <col min="5" max="5" width="12.42578125" bestFit="1" customWidth="1"/>
    <col min="6" max="6" width="22.85546875" customWidth="1"/>
    <col min="7" max="7" width="12.5703125" style="5" customWidth="1"/>
    <col min="8" max="8" width="7.28515625" customWidth="1"/>
    <col min="9" max="9" width="53.28515625" customWidth="1"/>
    <col min="10" max="10" width="21.28515625" customWidth="1"/>
    <col min="11" max="11" width="7.28515625" customWidth="1"/>
    <col min="12" max="12" width="15" customWidth="1"/>
    <col min="13" max="13" width="14.5703125" customWidth="1"/>
    <col min="14" max="14" width="8.7109375" customWidth="1"/>
    <col min="15" max="15" width="20.42578125" customWidth="1"/>
  </cols>
  <sheetData>
    <row r="1" spans="1:25" ht="18.75" x14ac:dyDescent="0.3">
      <c r="N1" s="3"/>
      <c r="O1" s="4"/>
    </row>
    <row r="2" spans="1:25" ht="18.75" x14ac:dyDescent="0.3">
      <c r="N2" s="3"/>
      <c r="O2" s="4"/>
    </row>
    <row r="3" spans="1:25" ht="34.5" customHeight="1" x14ac:dyDescent="0.25">
      <c r="B3" s="11"/>
      <c r="C3" s="11"/>
      <c r="D3" s="11"/>
      <c r="E3" s="11"/>
      <c r="F3" s="43" t="s">
        <v>17</v>
      </c>
      <c r="G3" s="11"/>
      <c r="H3" s="11"/>
      <c r="I3" s="11"/>
      <c r="J3" s="11"/>
      <c r="K3" s="11"/>
      <c r="L3" s="11"/>
      <c r="M3" s="11"/>
      <c r="N3" s="11"/>
      <c r="O3" s="11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4.5" customHeight="1" x14ac:dyDescent="0.25">
      <c r="A4" s="7"/>
      <c r="B4" s="7"/>
      <c r="C4" s="7"/>
      <c r="D4" s="7"/>
      <c r="E4" s="7"/>
      <c r="F4" s="45" t="s">
        <v>18</v>
      </c>
      <c r="G4" s="46"/>
      <c r="H4" s="46"/>
      <c r="I4" s="46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thickBot="1" x14ac:dyDescent="0.3">
      <c r="A5" s="1"/>
      <c r="B5" s="1"/>
      <c r="C5" s="1"/>
      <c r="D5" s="1"/>
      <c r="E5" s="1"/>
      <c r="F5" s="1"/>
      <c r="G5" s="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s="3" customFormat="1" ht="38.25" customHeight="1" thickBot="1" x14ac:dyDescent="0.35">
      <c r="A6" s="47" t="s">
        <v>20</v>
      </c>
      <c r="B6" s="48"/>
      <c r="C6" s="48"/>
      <c r="D6" s="49"/>
      <c r="E6" s="44">
        <f>F13</f>
        <v>2429636</v>
      </c>
      <c r="F6" s="14" t="s">
        <v>2</v>
      </c>
      <c r="G6" s="15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s="3" customFormat="1" ht="14.25" customHeight="1" x14ac:dyDescent="0.3">
      <c r="A7" s="16"/>
      <c r="B7" s="16"/>
      <c r="C7" s="16"/>
      <c r="D7" s="16"/>
      <c r="E7" s="16"/>
      <c r="F7" s="16"/>
      <c r="G7" s="15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s="3" customFormat="1" ht="19.5" thickBot="1" x14ac:dyDescent="0.35">
      <c r="A8" s="16"/>
      <c r="B8" s="16"/>
      <c r="C8" s="16"/>
      <c r="D8" s="16"/>
      <c r="E8" s="16"/>
      <c r="F8" s="16"/>
      <c r="G8" s="15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s="3" customFormat="1" ht="32.25" customHeight="1" thickBot="1" x14ac:dyDescent="0.35">
      <c r="A9" s="56" t="s">
        <v>11</v>
      </c>
      <c r="B9" s="49"/>
      <c r="C9" s="57"/>
      <c r="D9" s="57"/>
      <c r="E9" s="58"/>
      <c r="F9" s="59"/>
      <c r="G9" s="17"/>
      <c r="H9" s="47" t="s">
        <v>3</v>
      </c>
      <c r="I9" s="48"/>
      <c r="J9" s="48"/>
      <c r="K9" s="48"/>
      <c r="L9" s="48"/>
      <c r="M9" s="48"/>
      <c r="N9" s="48"/>
      <c r="O9" s="62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s="3" customFormat="1" ht="243.75" x14ac:dyDescent="0.3">
      <c r="A10" s="18" t="s">
        <v>4</v>
      </c>
      <c r="B10" s="19" t="s">
        <v>0</v>
      </c>
      <c r="C10" s="19" t="s">
        <v>8</v>
      </c>
      <c r="D10" s="20" t="s">
        <v>9</v>
      </c>
      <c r="E10" s="20" t="s">
        <v>5</v>
      </c>
      <c r="F10" s="21" t="s">
        <v>10</v>
      </c>
      <c r="G10" s="15"/>
      <c r="H10" s="18" t="s">
        <v>4</v>
      </c>
      <c r="I10" s="19" t="s">
        <v>1</v>
      </c>
      <c r="J10" s="22" t="s">
        <v>21</v>
      </c>
      <c r="K10" s="19" t="s">
        <v>8</v>
      </c>
      <c r="L10" s="20" t="s">
        <v>9</v>
      </c>
      <c r="M10" s="20" t="s">
        <v>13</v>
      </c>
      <c r="N10" s="20" t="s">
        <v>5</v>
      </c>
      <c r="O10" s="21" t="s">
        <v>14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s="37" customFormat="1" ht="15.75" customHeight="1" x14ac:dyDescent="0.25">
      <c r="A11" s="23">
        <v>1</v>
      </c>
      <c r="B11" s="24" t="s">
        <v>16</v>
      </c>
      <c r="C11" s="25" t="s">
        <v>12</v>
      </c>
      <c r="D11" s="26">
        <f>54000*1.051</f>
        <v>56754</v>
      </c>
      <c r="E11" s="27">
        <v>34</v>
      </c>
      <c r="F11" s="28">
        <f>D11*E11</f>
        <v>1929636</v>
      </c>
      <c r="G11" s="29">
        <f>D11*1.2</f>
        <v>68104.800000000003</v>
      </c>
      <c r="H11" s="30">
        <f>A11</f>
        <v>1</v>
      </c>
      <c r="I11" s="31" t="str">
        <f>B11</f>
        <v>Компьютер персональный Intel Core i5</v>
      </c>
      <c r="J11" s="32"/>
      <c r="K11" s="33" t="str">
        <f>C11</f>
        <v>шт.</v>
      </c>
      <c r="L11" s="34">
        <f>D11</f>
        <v>56754</v>
      </c>
      <c r="M11" s="25"/>
      <c r="N11" s="33">
        <f>E11</f>
        <v>34</v>
      </c>
      <c r="O11" s="35">
        <f>M11*N11</f>
        <v>0</v>
      </c>
      <c r="P11" s="36"/>
      <c r="Q11" s="36"/>
      <c r="R11" s="36"/>
      <c r="S11" s="36"/>
      <c r="T11" s="36"/>
      <c r="U11" s="36"/>
      <c r="V11" s="36"/>
      <c r="W11" s="36"/>
      <c r="X11" s="36"/>
      <c r="Y11" s="36"/>
    </row>
    <row r="12" spans="1:25" s="37" customFormat="1" ht="19.5" thickBot="1" x14ac:dyDescent="0.3">
      <c r="A12" s="23">
        <v>2</v>
      </c>
      <c r="B12" s="24" t="s">
        <v>19</v>
      </c>
      <c r="C12" s="25" t="s">
        <v>12</v>
      </c>
      <c r="D12" s="26">
        <f>500000/25</f>
        <v>20000</v>
      </c>
      <c r="E12" s="27">
        <v>25</v>
      </c>
      <c r="F12" s="28">
        <f t="shared" ref="F12" si="0">D12*E12</f>
        <v>500000</v>
      </c>
      <c r="G12" s="17">
        <f t="shared" ref="G12" si="1">D12*1.2</f>
        <v>24000</v>
      </c>
      <c r="H12" s="30">
        <f t="shared" ref="H12" si="2">A12</f>
        <v>2</v>
      </c>
      <c r="I12" s="31" t="str">
        <f t="shared" ref="I12" si="3">B12</f>
        <v xml:space="preserve">Многофункциональное устройство </v>
      </c>
      <c r="J12" s="32"/>
      <c r="K12" s="33" t="str">
        <f t="shared" ref="K12" si="4">C12</f>
        <v>шт.</v>
      </c>
      <c r="L12" s="34">
        <f t="shared" ref="L12" si="5">D12</f>
        <v>20000</v>
      </c>
      <c r="M12" s="25"/>
      <c r="N12" s="33">
        <f t="shared" ref="N12" si="6">E12</f>
        <v>25</v>
      </c>
      <c r="O12" s="35">
        <f t="shared" ref="O12" si="7">M12*N12</f>
        <v>0</v>
      </c>
      <c r="P12" s="36"/>
      <c r="Q12" s="36"/>
      <c r="R12" s="36"/>
      <c r="S12" s="36"/>
      <c r="T12" s="36"/>
      <c r="U12" s="36"/>
      <c r="V12" s="36"/>
      <c r="W12" s="36"/>
      <c r="X12" s="36"/>
      <c r="Y12" s="36"/>
    </row>
    <row r="13" spans="1:25" s="3" customFormat="1" ht="21" customHeight="1" thickBot="1" x14ac:dyDescent="0.35">
      <c r="A13" s="50" t="s">
        <v>6</v>
      </c>
      <c r="B13" s="51"/>
      <c r="C13" s="51"/>
      <c r="D13" s="51"/>
      <c r="E13" s="52"/>
      <c r="F13" s="38">
        <f>SUM(F11:F12)</f>
        <v>2429636</v>
      </c>
      <c r="G13" s="15"/>
      <c r="H13" s="50" t="s">
        <v>6</v>
      </c>
      <c r="I13" s="51"/>
      <c r="J13" s="51"/>
      <c r="K13" s="51"/>
      <c r="L13" s="51"/>
      <c r="M13" s="51"/>
      <c r="N13" s="52"/>
      <c r="O13" s="38">
        <f>SUM(O11:O12)</f>
        <v>0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s="3" customFormat="1" ht="18.75" x14ac:dyDescent="0.3">
      <c r="A14" s="60" t="s">
        <v>15</v>
      </c>
      <c r="B14" s="61"/>
      <c r="C14" s="61"/>
      <c r="D14" s="61"/>
      <c r="E14" s="39">
        <v>0.2</v>
      </c>
      <c r="F14" s="40">
        <f>F13*E14</f>
        <v>485927.2</v>
      </c>
      <c r="G14" s="15"/>
      <c r="H14" s="60" t="s">
        <v>15</v>
      </c>
      <c r="I14" s="61"/>
      <c r="J14" s="61"/>
      <c r="K14" s="61"/>
      <c r="L14" s="61"/>
      <c r="M14" s="61"/>
      <c r="N14" s="39">
        <v>0.2</v>
      </c>
      <c r="O14" s="40">
        <f>O13*N14</f>
        <v>0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s="3" customFormat="1" ht="19.5" thickBot="1" x14ac:dyDescent="0.35">
      <c r="A15" s="53" t="s">
        <v>7</v>
      </c>
      <c r="B15" s="54"/>
      <c r="C15" s="54"/>
      <c r="D15" s="54"/>
      <c r="E15" s="55"/>
      <c r="F15" s="41">
        <f>F13+F14</f>
        <v>2915563.2</v>
      </c>
      <c r="G15" s="42"/>
      <c r="H15" s="53" t="s">
        <v>7</v>
      </c>
      <c r="I15" s="54"/>
      <c r="J15" s="54"/>
      <c r="K15" s="54"/>
      <c r="L15" s="54"/>
      <c r="M15" s="54"/>
      <c r="N15" s="55"/>
      <c r="O15" s="41">
        <f>O13+O14</f>
        <v>0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x14ac:dyDescent="0.25">
      <c r="G16" s="10"/>
      <c r="Y16" s="1"/>
    </row>
    <row r="17" spans="2:9" ht="15.75" x14ac:dyDescent="0.25">
      <c r="B17" s="8"/>
      <c r="C17" s="8"/>
      <c r="D17" s="8"/>
      <c r="E17" s="8"/>
      <c r="F17" s="8"/>
      <c r="G17" s="9"/>
      <c r="H17" s="8"/>
      <c r="I17" s="8"/>
    </row>
    <row r="18" spans="2:9" s="3" customFormat="1" ht="18.75" x14ac:dyDescent="0.3">
      <c r="F18" s="12"/>
      <c r="G18" s="13"/>
    </row>
    <row r="19" spans="2:9" s="3" customFormat="1" ht="18.75" x14ac:dyDescent="0.3">
      <c r="G19" s="13"/>
    </row>
    <row r="20" spans="2:9" ht="15.75" x14ac:dyDescent="0.25">
      <c r="B20" s="8"/>
      <c r="C20" s="8"/>
      <c r="D20" s="8"/>
      <c r="E20" s="8"/>
      <c r="F20" s="8"/>
      <c r="G20" s="9"/>
      <c r="H20" s="8"/>
      <c r="I20" s="8"/>
    </row>
  </sheetData>
  <mergeCells count="10">
    <mergeCell ref="F4:I4"/>
    <mergeCell ref="A6:D6"/>
    <mergeCell ref="A13:E13"/>
    <mergeCell ref="A15:E15"/>
    <mergeCell ref="A9:F9"/>
    <mergeCell ref="H15:N15"/>
    <mergeCell ref="A14:D14"/>
    <mergeCell ref="H14:M14"/>
    <mergeCell ref="H9:O9"/>
    <mergeCell ref="H13:N13"/>
  </mergeCells>
  <pageMargins left="0.25" right="0.25" top="0.75" bottom="0.75" header="0.3" footer="0.3"/>
  <pageSetup paperSize="9" scale="56" orientation="landscape" r:id="rId1"/>
  <ignoredErrors>
    <ignoredError sqref="K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Егорова С.А.</cp:lastModifiedBy>
  <cp:lastPrinted>2020-03-20T08:13:23Z</cp:lastPrinted>
  <dcterms:created xsi:type="dcterms:W3CDTF">2018-05-22T01:14:50Z</dcterms:created>
  <dcterms:modified xsi:type="dcterms:W3CDTF">2021-03-30T08:02:26Z</dcterms:modified>
</cp:coreProperties>
</file>